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sankova\Desktop\"/>
    </mc:Choice>
  </mc:AlternateContent>
  <xr:revisionPtr revIDLastSave="0" documentId="13_ncr:1_{5C09C656-4C2C-4828-AA73-EBD010AC2A98}" xr6:coauthVersionLast="36" xr6:coauthVersionMax="36" xr10:uidLastSave="{00000000-0000-0000-0000-000000000000}"/>
  <bookViews>
    <workbookView xWindow="0" yWindow="0" windowWidth="23040" windowHeight="9060" xr2:uid="{F0BBB691-29C5-4851-A871-E807FDD84905}"/>
  </bookViews>
  <sheets>
    <sheet name="Hlavička" sheetId="5" r:id="rId1"/>
    <sheet name="KJ Brno" sheetId="1" r:id="rId2"/>
    <sheet name="NZŘ" sheetId="2" r:id="rId3"/>
    <sheet name="MZŘ" sheetId="6" r:id="rId4"/>
    <sheet name="Závody" sheetId="3" r:id="rId5"/>
    <sheet name="MZŘ IRO" sheetId="7" r:id="rId6"/>
    <sheet name="SZBK ČR" sheetId="8" r:id="rId7"/>
    <sheet name="OB" sheetId="9" r:id="rId8"/>
    <sheet name="AGILITY" sheetId="10" r:id="rId9"/>
    <sheet name="NW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1" l="1"/>
  <c r="G7" i="3" l="1"/>
  <c r="G5" i="3"/>
  <c r="G6" i="3"/>
  <c r="G4" i="3"/>
  <c r="D23" i="11"/>
  <c r="D22" i="11"/>
  <c r="D21" i="11"/>
  <c r="D20" i="11"/>
  <c r="D19" i="11"/>
  <c r="D18" i="11"/>
  <c r="D17" i="11"/>
  <c r="D15" i="11"/>
  <c r="D14" i="11"/>
  <c r="D13" i="11"/>
  <c r="D11" i="11"/>
  <c r="D10" i="11"/>
  <c r="D9" i="11"/>
  <c r="D7" i="11"/>
  <c r="D6" i="11"/>
  <c r="D5" i="11"/>
  <c r="D8" i="11"/>
  <c r="D12" i="11"/>
  <c r="D16" i="11"/>
  <c r="D4" i="11"/>
  <c r="K11" i="10"/>
  <c r="K10" i="10"/>
  <c r="K9" i="10"/>
  <c r="K7" i="10"/>
  <c r="K6" i="10"/>
  <c r="K5" i="10"/>
  <c r="K4" i="10"/>
  <c r="K12" i="9"/>
  <c r="K11" i="9"/>
  <c r="K10" i="9"/>
  <c r="K9" i="9"/>
  <c r="K7" i="9"/>
  <c r="K6" i="9"/>
  <c r="K5" i="9"/>
  <c r="K4" i="9"/>
  <c r="G25" i="8"/>
  <c r="G24" i="8"/>
  <c r="G21" i="8"/>
  <c r="G22" i="8"/>
  <c r="G23" i="8"/>
  <c r="G20" i="8"/>
  <c r="G18" i="8"/>
  <c r="G19" i="8"/>
  <c r="G11" i="8"/>
  <c r="G12" i="8"/>
  <c r="G13" i="8"/>
  <c r="G14" i="8"/>
  <c r="G15" i="8"/>
  <c r="G16" i="8"/>
  <c r="G17" i="8"/>
  <c r="G9" i="8"/>
  <c r="G6" i="8"/>
  <c r="G7" i="8"/>
  <c r="G8" i="8"/>
  <c r="G4" i="8"/>
  <c r="G26" i="8" s="1"/>
  <c r="G10" i="8"/>
  <c r="G5" i="8"/>
  <c r="G57" i="7"/>
  <c r="G55" i="7"/>
  <c r="G54" i="7"/>
  <c r="G53" i="7"/>
  <c r="G52" i="7"/>
  <c r="G51" i="7"/>
  <c r="G50" i="7"/>
  <c r="G56" i="7"/>
  <c r="G49" i="7"/>
  <c r="G47" i="7"/>
  <c r="G46" i="7"/>
  <c r="G48" i="7"/>
  <c r="G45" i="7"/>
  <c r="G44" i="7"/>
  <c r="G43" i="7"/>
  <c r="G42" i="7"/>
  <c r="G41" i="7"/>
  <c r="G40" i="7"/>
  <c r="G38" i="7"/>
  <c r="G37" i="7"/>
  <c r="G39" i="7"/>
  <c r="G36" i="7"/>
  <c r="G35" i="7"/>
  <c r="G34" i="7"/>
  <c r="G33" i="7"/>
  <c r="G32" i="7"/>
  <c r="G31" i="7"/>
  <c r="G29" i="7"/>
  <c r="G28" i="7"/>
  <c r="G30" i="7"/>
  <c r="G27" i="7"/>
  <c r="G26" i="7"/>
  <c r="G25" i="7"/>
  <c r="G24" i="7"/>
  <c r="G23" i="7"/>
  <c r="G22" i="7"/>
  <c r="G20" i="7"/>
  <c r="G19" i="7"/>
  <c r="G21" i="7"/>
  <c r="G17" i="7"/>
  <c r="G16" i="7"/>
  <c r="G14" i="7"/>
  <c r="G15" i="7"/>
  <c r="G13" i="7"/>
  <c r="G12" i="7"/>
  <c r="G11" i="7"/>
  <c r="G10" i="7"/>
  <c r="G9" i="7"/>
  <c r="G8" i="7"/>
  <c r="G7" i="7"/>
  <c r="G6" i="7"/>
  <c r="G5" i="7"/>
  <c r="G4" i="7"/>
  <c r="G58" i="7" s="1"/>
  <c r="G18" i="7"/>
  <c r="K13" i="10" l="1"/>
  <c r="K14" i="9"/>
  <c r="G31" i="6" l="1"/>
  <c r="G30" i="6"/>
  <c r="G29" i="6"/>
  <c r="G27" i="6"/>
  <c r="G26" i="6"/>
  <c r="G25" i="6"/>
  <c r="G28" i="6"/>
  <c r="G23" i="6"/>
  <c r="G22" i="6"/>
  <c r="G20" i="6"/>
  <c r="G19" i="6"/>
  <c r="G21" i="6"/>
  <c r="G24" i="6"/>
  <c r="G17" i="6"/>
  <c r="G16" i="6"/>
  <c r="G18" i="6"/>
  <c r="G15" i="6"/>
  <c r="G14" i="6"/>
  <c r="G13" i="6"/>
  <c r="G12" i="6"/>
  <c r="G11" i="6"/>
  <c r="G10" i="6"/>
  <c r="G9" i="6"/>
  <c r="G5" i="6"/>
  <c r="G4" i="6"/>
  <c r="G18" i="2"/>
  <c r="G17" i="2"/>
  <c r="G16" i="2"/>
  <c r="G15" i="2"/>
  <c r="G14" i="2"/>
  <c r="G13" i="2"/>
  <c r="G12" i="2"/>
  <c r="G11" i="2"/>
  <c r="G10" i="2"/>
  <c r="G9" i="2"/>
  <c r="G8" i="2"/>
  <c r="G4" i="2"/>
  <c r="K6" i="1"/>
  <c r="K5" i="1"/>
  <c r="K3" i="1"/>
  <c r="K4" i="1"/>
  <c r="G19" i="2" l="1"/>
  <c r="G32" i="6"/>
  <c r="K9" i="1" l="1"/>
  <c r="G9" i="3"/>
  <c r="I7" i="5" l="1"/>
</calcChain>
</file>

<file path=xl/sharedStrings.xml><?xml version="1.0" encoding="utf-8"?>
<sst xmlns="http://schemas.openxmlformats.org/spreadsheetml/2006/main" count="265" uniqueCount="182">
  <si>
    <t>Typ akce</t>
  </si>
  <si>
    <t>Datum, Místo</t>
  </si>
  <si>
    <t>Umístění</t>
  </si>
  <si>
    <t>Počet složených zkoušek</t>
  </si>
  <si>
    <t>Body</t>
  </si>
  <si>
    <t>V</t>
  </si>
  <si>
    <t>VD</t>
  </si>
  <si>
    <t>D</t>
  </si>
  <si>
    <t>Celkem</t>
  </si>
  <si>
    <t>CACT</t>
  </si>
  <si>
    <t>Res. CACT</t>
  </si>
  <si>
    <t xml:space="preserve">Celkem </t>
  </si>
  <si>
    <t>ZOP</t>
  </si>
  <si>
    <t>ZPU1</t>
  </si>
  <si>
    <t>ZPU2</t>
  </si>
  <si>
    <t>ZPU-S</t>
  </si>
  <si>
    <t>Datum, místo</t>
  </si>
  <si>
    <t>Počet složených</t>
  </si>
  <si>
    <t>PV</t>
  </si>
  <si>
    <t>Známka</t>
  </si>
  <si>
    <t>ZZO</t>
  </si>
  <si>
    <t>ZZO1</t>
  </si>
  <si>
    <t>ZZO2</t>
  </si>
  <si>
    <t>ZZO3</t>
  </si>
  <si>
    <t>ZVV1</t>
  </si>
  <si>
    <t>ZVV2</t>
  </si>
  <si>
    <t>ZVV3</t>
  </si>
  <si>
    <t>ZM</t>
  </si>
  <si>
    <t>ZPS1</t>
  </si>
  <si>
    <t>ZPS2</t>
  </si>
  <si>
    <t>ZPO1</t>
  </si>
  <si>
    <t>ZPO2</t>
  </si>
  <si>
    <t>BH-VT</t>
  </si>
  <si>
    <t>AD-vytrvalostní</t>
  </si>
  <si>
    <t>OV</t>
  </si>
  <si>
    <t>O</t>
  </si>
  <si>
    <t>IGP V</t>
  </si>
  <si>
    <t>IGP 1</t>
  </si>
  <si>
    <t>IGP 2</t>
  </si>
  <si>
    <t>IGP 3</t>
  </si>
  <si>
    <t>FPr 1</t>
  </si>
  <si>
    <t>FPr 2</t>
  </si>
  <si>
    <t>FPr 3</t>
  </si>
  <si>
    <t>UPr 1</t>
  </si>
  <si>
    <t>UPr 2</t>
  </si>
  <si>
    <t>Upr 3</t>
  </si>
  <si>
    <t>SPr 1</t>
  </si>
  <si>
    <t>SPr 2</t>
  </si>
  <si>
    <t>SPr 3</t>
  </si>
  <si>
    <t>IBGH 1</t>
  </si>
  <si>
    <t>IBGH 2</t>
  </si>
  <si>
    <t>IBGH 3</t>
  </si>
  <si>
    <t>GPr1</t>
  </si>
  <si>
    <t>GPr2</t>
  </si>
  <si>
    <t>GPr 3</t>
  </si>
  <si>
    <t>IFH V</t>
  </si>
  <si>
    <t>IFH 1</t>
  </si>
  <si>
    <t>IFH 2</t>
  </si>
  <si>
    <t>IGP FH</t>
  </si>
  <si>
    <t>Top toller - sportovní</t>
  </si>
  <si>
    <t>Top toller -  sportovní</t>
  </si>
  <si>
    <t>RH-F V</t>
  </si>
  <si>
    <t>RH-F A</t>
  </si>
  <si>
    <t>RH-F B</t>
  </si>
  <si>
    <t>RH-F V, N</t>
  </si>
  <si>
    <t>RH-F V, OU</t>
  </si>
  <si>
    <t>RH-F A, N</t>
  </si>
  <si>
    <t>RH-F A, OU</t>
  </si>
  <si>
    <t>RH-F B, N</t>
  </si>
  <si>
    <t>RH-F B, OU</t>
  </si>
  <si>
    <t>RH-F T V</t>
  </si>
  <si>
    <t>RH-T A</t>
  </si>
  <si>
    <t>RH-T B</t>
  </si>
  <si>
    <t>RH-T V, N</t>
  </si>
  <si>
    <t>RH-T V, OU</t>
  </si>
  <si>
    <t>RH-T A, N</t>
  </si>
  <si>
    <t>RH-T A, OU</t>
  </si>
  <si>
    <t>RH-T B, N</t>
  </si>
  <si>
    <t>RH-T B, OU</t>
  </si>
  <si>
    <t>RH-FL V</t>
  </si>
  <si>
    <t>RH-FL A</t>
  </si>
  <si>
    <t>RH-FL B</t>
  </si>
  <si>
    <t>RH-FL V, N</t>
  </si>
  <si>
    <t>RH-FL V, OU</t>
  </si>
  <si>
    <t>RH-FL A, N</t>
  </si>
  <si>
    <t>RH-FL A, OU</t>
  </si>
  <si>
    <t>RH-FL B, N</t>
  </si>
  <si>
    <t>RH-FL B, OU</t>
  </si>
  <si>
    <t>RH-L V</t>
  </si>
  <si>
    <t>RH-L A</t>
  </si>
  <si>
    <t>RH-L B</t>
  </si>
  <si>
    <t>RH-L V, N</t>
  </si>
  <si>
    <t>RH-L V, OU</t>
  </si>
  <si>
    <t>RH-L A, N</t>
  </si>
  <si>
    <t>RH-L A, OU</t>
  </si>
  <si>
    <t>RH-L B, N</t>
  </si>
  <si>
    <t>RH-L B, OU</t>
  </si>
  <si>
    <t>RH-W V</t>
  </si>
  <si>
    <t>RH-W A</t>
  </si>
  <si>
    <t>RH-W B</t>
  </si>
  <si>
    <t>RH-W V, N</t>
  </si>
  <si>
    <t>RH-W V, OU</t>
  </si>
  <si>
    <t>RH-W A, OU</t>
  </si>
  <si>
    <t>RH-W A, N</t>
  </si>
  <si>
    <t>RH-W B, N</t>
  </si>
  <si>
    <t>RH-W B, OU</t>
  </si>
  <si>
    <t>RH-MT V</t>
  </si>
  <si>
    <t>RH-MT A</t>
  </si>
  <si>
    <t>RH-MT B</t>
  </si>
  <si>
    <t>RH-MT V, N</t>
  </si>
  <si>
    <t>RH-MT V, OU</t>
  </si>
  <si>
    <t>RH-MT A, N</t>
  </si>
  <si>
    <t>RH-MT A, OU</t>
  </si>
  <si>
    <t>RH-MT B, N</t>
  </si>
  <si>
    <t>RH-MT B, OU</t>
  </si>
  <si>
    <t>ZZZ</t>
  </si>
  <si>
    <t>ZZP1</t>
  </si>
  <si>
    <t>ZTV1</t>
  </si>
  <si>
    <t>ZZS1</t>
  </si>
  <si>
    <t>ZLP1</t>
  </si>
  <si>
    <t>ZVP1</t>
  </si>
  <si>
    <t>ZZP2</t>
  </si>
  <si>
    <t>ZTV2</t>
  </si>
  <si>
    <t>ZZS2</t>
  </si>
  <si>
    <t>ZLP2</t>
  </si>
  <si>
    <t>ZVP2</t>
  </si>
  <si>
    <t>ZZP/C/</t>
  </si>
  <si>
    <t>ZTV/C/</t>
  </si>
  <si>
    <t>ZLP/C/</t>
  </si>
  <si>
    <t>ZVP/C/</t>
  </si>
  <si>
    <t>ZZL</t>
  </si>
  <si>
    <t>ZZP3</t>
  </si>
  <si>
    <t>ZVP3</t>
  </si>
  <si>
    <t>ZLP3</t>
  </si>
  <si>
    <t>ZZS3</t>
  </si>
  <si>
    <t>ZTV3</t>
  </si>
  <si>
    <t>ZPJ</t>
  </si>
  <si>
    <t>1.</t>
  </si>
  <si>
    <t>2.</t>
  </si>
  <si>
    <t>OBZ</t>
  </si>
  <si>
    <t>OB1</t>
  </si>
  <si>
    <t>OB2</t>
  </si>
  <si>
    <t>OB3</t>
  </si>
  <si>
    <t>CACIOB</t>
  </si>
  <si>
    <t>Res. CACIOB</t>
  </si>
  <si>
    <t>Zkouška A1</t>
  </si>
  <si>
    <t>Zkouška A2</t>
  </si>
  <si>
    <t>zkouška A3</t>
  </si>
  <si>
    <t>otevřené běhy</t>
  </si>
  <si>
    <t>A3CH</t>
  </si>
  <si>
    <t>CACAg</t>
  </si>
  <si>
    <t>CACIAg</t>
  </si>
  <si>
    <t>NW-N Z</t>
  </si>
  <si>
    <t>NW-N 1</t>
  </si>
  <si>
    <t>NW-N 2</t>
  </si>
  <si>
    <t>NW-N 3</t>
  </si>
  <si>
    <t>NW-U Z</t>
  </si>
  <si>
    <t>NW-U 1</t>
  </si>
  <si>
    <t>NW-U 2</t>
  </si>
  <si>
    <t>NW-U3</t>
  </si>
  <si>
    <t>NW-W Z</t>
  </si>
  <si>
    <t>NW-W 1</t>
  </si>
  <si>
    <t>NW-W 2</t>
  </si>
  <si>
    <t>NW-W 3</t>
  </si>
  <si>
    <t>NW-D Z</t>
  </si>
  <si>
    <t>NW-D 1</t>
  </si>
  <si>
    <t>NW-D 2</t>
  </si>
  <si>
    <t>NW-D 3</t>
  </si>
  <si>
    <t>Master "Z"</t>
  </si>
  <si>
    <t>Master "1"</t>
  </si>
  <si>
    <t>Master "2"</t>
  </si>
  <si>
    <t>Master "3"</t>
  </si>
  <si>
    <t>Datum narození:</t>
  </si>
  <si>
    <t>Majitel:</t>
  </si>
  <si>
    <t>Jméno psa:</t>
  </si>
  <si>
    <t>3.</t>
  </si>
  <si>
    <t>BH</t>
  </si>
  <si>
    <t>Závod se zápisem zkoušky *</t>
  </si>
  <si>
    <t>*</t>
  </si>
  <si>
    <t>Zkoušku uvedte v příslušné tabulce zkoušky dle složeného řádu, sem zapisujete jen pořadí v závodu</t>
  </si>
  <si>
    <t>Místo, datum</t>
  </si>
  <si>
    <t>Brno, 14.4.2021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</si>
</sst>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9</xdr:col>
      <xdr:colOff>20196</xdr:colOff>
      <xdr:row>3</xdr:row>
      <xdr:rowOff>152399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F1D3709-2875-4C45-9FCD-D8D2C4927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0"/>
          <a:ext cx="1810896" cy="111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699F-DDCA-4EC5-99AC-5F39535D992B}">
  <dimension ref="A1:J7"/>
  <sheetViews>
    <sheetView tabSelected="1" workbookViewId="0">
      <selection activeCell="H16" sqref="H16"/>
    </sheetView>
  </sheetViews>
  <sheetFormatPr defaultRowHeight="14.4" x14ac:dyDescent="0.3"/>
  <sheetData>
    <row r="1" spans="1:10" ht="46.95" customHeight="1" x14ac:dyDescent="0.3">
      <c r="A1" s="8" t="s">
        <v>59</v>
      </c>
      <c r="B1" s="9"/>
      <c r="C1" s="9"/>
      <c r="D1" s="9"/>
      <c r="E1" s="9"/>
      <c r="F1" s="9"/>
      <c r="G1" s="9"/>
      <c r="H1" s="9"/>
      <c r="I1" s="9"/>
    </row>
    <row r="2" spans="1:10" x14ac:dyDescent="0.3">
      <c r="A2" s="3"/>
      <c r="B2" s="3"/>
    </row>
    <row r="3" spans="1:10" x14ac:dyDescent="0.3">
      <c r="A3" s="10" t="s">
        <v>174</v>
      </c>
      <c r="B3" s="10"/>
      <c r="C3" s="12"/>
      <c r="D3" s="12"/>
      <c r="E3" s="12"/>
      <c r="F3" s="12"/>
      <c r="G3" s="12"/>
      <c r="H3" s="12"/>
      <c r="I3" s="12"/>
      <c r="J3" s="6"/>
    </row>
    <row r="4" spans="1:10" x14ac:dyDescent="0.3">
      <c r="A4" s="10" t="s">
        <v>172</v>
      </c>
      <c r="B4" s="10"/>
      <c r="C4" s="11"/>
      <c r="D4" s="12"/>
      <c r="E4" s="12"/>
      <c r="F4" s="12"/>
      <c r="G4" s="12"/>
      <c r="H4" s="12"/>
      <c r="I4" s="12"/>
    </row>
    <row r="5" spans="1:10" x14ac:dyDescent="0.3">
      <c r="A5" s="10" t="s">
        <v>173</v>
      </c>
      <c r="B5" s="10"/>
      <c r="C5" s="12"/>
      <c r="D5" s="12"/>
      <c r="E5" s="12"/>
      <c r="F5" s="12"/>
      <c r="G5" s="12"/>
      <c r="H5" s="12"/>
      <c r="I5" s="12"/>
    </row>
    <row r="7" spans="1:10" x14ac:dyDescent="0.3">
      <c r="A7" t="s">
        <v>8</v>
      </c>
      <c r="I7">
        <f>'KJ Brno'!K9+NZŘ!G19+MZŘ!G32+Závody!G9+'MZŘ IRO'!G58+'SZBK ČR'!G26+OB!K14+AGILITY!K13+NW!D24</f>
        <v>0</v>
      </c>
    </row>
  </sheetData>
  <mergeCells count="7">
    <mergeCell ref="A1:I1"/>
    <mergeCell ref="A3:B3"/>
    <mergeCell ref="A4:B4"/>
    <mergeCell ref="A5:B5"/>
    <mergeCell ref="C4:I4"/>
    <mergeCell ref="C5:I5"/>
    <mergeCell ref="C3:I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B06E-658F-4C67-9929-6AB7E9A0E327}">
  <dimension ref="A1:D24"/>
  <sheetViews>
    <sheetView workbookViewId="0">
      <selection activeCell="D24" sqref="D24"/>
    </sheetView>
  </sheetViews>
  <sheetFormatPr defaultRowHeight="14.4" x14ac:dyDescent="0.3"/>
  <cols>
    <col min="1" max="1" width="9.6640625" bestFit="1" customWidth="1"/>
    <col min="2" max="2" width="39.6640625" customWidth="1"/>
  </cols>
  <sheetData>
    <row r="1" spans="1:4" x14ac:dyDescent="0.3">
      <c r="A1" s="12" t="s">
        <v>59</v>
      </c>
      <c r="B1" s="12"/>
      <c r="C1" s="12"/>
    </row>
    <row r="2" spans="1:4" x14ac:dyDescent="0.3">
      <c r="A2" s="12" t="s">
        <v>0</v>
      </c>
      <c r="B2" s="12" t="s">
        <v>1</v>
      </c>
      <c r="C2" s="13" t="s">
        <v>3</v>
      </c>
      <c r="D2" s="12" t="s">
        <v>4</v>
      </c>
    </row>
    <row r="3" spans="1:4" x14ac:dyDescent="0.3">
      <c r="A3" s="12"/>
      <c r="B3" s="12"/>
      <c r="C3" s="13"/>
      <c r="D3" s="12"/>
    </row>
    <row r="4" spans="1:4" x14ac:dyDescent="0.3">
      <c r="A4" t="s">
        <v>152</v>
      </c>
      <c r="D4">
        <f>C4*4</f>
        <v>0</v>
      </c>
    </row>
    <row r="5" spans="1:4" x14ac:dyDescent="0.3">
      <c r="A5" t="s">
        <v>153</v>
      </c>
      <c r="D5">
        <f>C5*7</f>
        <v>0</v>
      </c>
    </row>
    <row r="6" spans="1:4" x14ac:dyDescent="0.3">
      <c r="A6" t="s">
        <v>154</v>
      </c>
      <c r="D6">
        <f>C6*9</f>
        <v>0</v>
      </c>
    </row>
    <row r="7" spans="1:4" x14ac:dyDescent="0.3">
      <c r="A7" t="s">
        <v>155</v>
      </c>
      <c r="D7">
        <f>C7*11</f>
        <v>0</v>
      </c>
    </row>
    <row r="8" spans="1:4" x14ac:dyDescent="0.3">
      <c r="A8" t="s">
        <v>156</v>
      </c>
      <c r="D8">
        <f t="shared" ref="D8:D16" si="0">C8*4</f>
        <v>0</v>
      </c>
    </row>
    <row r="9" spans="1:4" x14ac:dyDescent="0.3">
      <c r="A9" t="s">
        <v>157</v>
      </c>
      <c r="D9">
        <f>C9*7</f>
        <v>0</v>
      </c>
    </row>
    <row r="10" spans="1:4" x14ac:dyDescent="0.3">
      <c r="A10" t="s">
        <v>158</v>
      </c>
      <c r="D10">
        <f>C10*9</f>
        <v>0</v>
      </c>
    </row>
    <row r="11" spans="1:4" x14ac:dyDescent="0.3">
      <c r="A11" t="s">
        <v>159</v>
      </c>
      <c r="D11">
        <f>C11*11</f>
        <v>0</v>
      </c>
    </row>
    <row r="12" spans="1:4" x14ac:dyDescent="0.3">
      <c r="A12" t="s">
        <v>160</v>
      </c>
      <c r="D12">
        <f t="shared" si="0"/>
        <v>0</v>
      </c>
    </row>
    <row r="13" spans="1:4" x14ac:dyDescent="0.3">
      <c r="A13" t="s">
        <v>161</v>
      </c>
      <c r="D13">
        <f>C13*7</f>
        <v>0</v>
      </c>
    </row>
    <row r="14" spans="1:4" x14ac:dyDescent="0.3">
      <c r="A14" t="s">
        <v>162</v>
      </c>
      <c r="D14">
        <f>C14*9</f>
        <v>0</v>
      </c>
    </row>
    <row r="15" spans="1:4" x14ac:dyDescent="0.3">
      <c r="A15" t="s">
        <v>163</v>
      </c>
      <c r="D15">
        <f>C15*11</f>
        <v>0</v>
      </c>
    </row>
    <row r="16" spans="1:4" x14ac:dyDescent="0.3">
      <c r="A16" t="s">
        <v>164</v>
      </c>
      <c r="D16">
        <f t="shared" si="0"/>
        <v>0</v>
      </c>
    </row>
    <row r="17" spans="1:4" x14ac:dyDescent="0.3">
      <c r="A17" t="s">
        <v>165</v>
      </c>
      <c r="D17">
        <f>C17*7</f>
        <v>0</v>
      </c>
    </row>
    <row r="18" spans="1:4" x14ac:dyDescent="0.3">
      <c r="A18" t="s">
        <v>166</v>
      </c>
      <c r="D18">
        <f>C18*9</f>
        <v>0</v>
      </c>
    </row>
    <row r="19" spans="1:4" x14ac:dyDescent="0.3">
      <c r="A19" t="s">
        <v>167</v>
      </c>
      <c r="D19">
        <f>C19*11</f>
        <v>0</v>
      </c>
    </row>
    <row r="20" spans="1:4" x14ac:dyDescent="0.3">
      <c r="A20" t="s">
        <v>168</v>
      </c>
      <c r="D20">
        <f>C20*6</f>
        <v>0</v>
      </c>
    </row>
    <row r="21" spans="1:4" x14ac:dyDescent="0.3">
      <c r="A21" t="s">
        <v>169</v>
      </c>
      <c r="D21">
        <f>C21*10</f>
        <v>0</v>
      </c>
    </row>
    <row r="22" spans="1:4" x14ac:dyDescent="0.3">
      <c r="A22" t="s">
        <v>170</v>
      </c>
      <c r="D22">
        <f>C22*15</f>
        <v>0</v>
      </c>
    </row>
    <row r="23" spans="1:4" x14ac:dyDescent="0.3">
      <c r="A23" t="s">
        <v>171</v>
      </c>
      <c r="D23">
        <f>C23*20</f>
        <v>0</v>
      </c>
    </row>
    <row r="24" spans="1:4" ht="20.399999999999999" customHeight="1" x14ac:dyDescent="0.3">
      <c r="A24" s="2"/>
      <c r="B24" t="s">
        <v>8</v>
      </c>
      <c r="D24">
        <f>SUM(D4:D23)</f>
        <v>0</v>
      </c>
    </row>
  </sheetData>
  <mergeCells count="5">
    <mergeCell ref="A1:C1"/>
    <mergeCell ref="A2:A3"/>
    <mergeCell ref="B2:B3"/>
    <mergeCell ref="C2:C3"/>
    <mergeCell ref="D2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C4A19-30F9-4B26-967B-70B7CE4AF3C2}">
  <dimension ref="A1:K9"/>
  <sheetViews>
    <sheetView workbookViewId="0">
      <selection activeCell="K9" sqref="K9"/>
    </sheetView>
  </sheetViews>
  <sheetFormatPr defaultRowHeight="14.4" x14ac:dyDescent="0.3"/>
  <cols>
    <col min="1" max="1" width="11.88671875" customWidth="1"/>
    <col min="2" max="2" width="39.6640625" customWidth="1"/>
    <col min="3" max="3" width="3.6640625" customWidth="1"/>
    <col min="4" max="7" width="3.5546875" customWidth="1"/>
    <col min="8" max="8" width="3.77734375" customWidth="1"/>
    <col min="9" max="9" width="8.21875" customWidth="1"/>
    <col min="10" max="10" width="7.6640625" customWidth="1"/>
  </cols>
  <sheetData>
    <row r="1" spans="1:11" x14ac:dyDescent="0.3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28.2" customHeight="1" x14ac:dyDescent="0.3">
      <c r="B2" t="s">
        <v>180</v>
      </c>
      <c r="C2" s="12" t="s">
        <v>5</v>
      </c>
      <c r="D2" s="12"/>
      <c r="E2" s="12" t="s">
        <v>6</v>
      </c>
      <c r="F2" s="12"/>
      <c r="G2" s="12" t="s">
        <v>7</v>
      </c>
      <c r="H2" s="12"/>
      <c r="I2" s="13" t="s">
        <v>3</v>
      </c>
      <c r="J2" s="13"/>
    </row>
    <row r="3" spans="1:11" x14ac:dyDescent="0.3">
      <c r="A3" t="s">
        <v>12</v>
      </c>
      <c r="B3" t="s">
        <v>181</v>
      </c>
      <c r="C3" s="12"/>
      <c r="D3" s="12"/>
      <c r="E3" s="12"/>
      <c r="F3" s="12"/>
      <c r="G3" s="12"/>
      <c r="H3" s="12"/>
      <c r="I3" s="12"/>
      <c r="J3" s="12"/>
      <c r="K3">
        <f>C3*2+E3*1+G3*0+I3*3</f>
        <v>0</v>
      </c>
    </row>
    <row r="4" spans="1:11" x14ac:dyDescent="0.3">
      <c r="A4" t="s">
        <v>13</v>
      </c>
      <c r="C4" s="12"/>
      <c r="D4" s="12"/>
      <c r="E4" s="12"/>
      <c r="F4" s="12"/>
      <c r="G4" s="12"/>
      <c r="H4" s="12"/>
      <c r="I4" s="12"/>
      <c r="J4" s="12"/>
      <c r="K4">
        <f>C4*3+E4*2+G4*1+I4*4</f>
        <v>0</v>
      </c>
    </row>
    <row r="5" spans="1:11" x14ac:dyDescent="0.3">
      <c r="A5" t="s">
        <v>14</v>
      </c>
      <c r="C5" s="12"/>
      <c r="D5" s="12"/>
      <c r="E5" s="12"/>
      <c r="F5" s="12"/>
      <c r="G5" s="12"/>
      <c r="H5" s="12"/>
      <c r="I5" s="12"/>
      <c r="J5" s="12"/>
      <c r="K5">
        <f>C5*3+E5*2+G5*1+I5*5</f>
        <v>0</v>
      </c>
    </row>
    <row r="6" spans="1:11" x14ac:dyDescent="0.3">
      <c r="A6" t="s">
        <v>15</v>
      </c>
      <c r="C6" s="12"/>
      <c r="D6" s="12"/>
      <c r="E6" s="12"/>
      <c r="F6" s="12"/>
      <c r="G6" s="12"/>
      <c r="H6" s="12"/>
      <c r="I6" s="12"/>
      <c r="J6" s="12"/>
      <c r="K6">
        <f>C6*4+E6*3+G6*2+I6*6</f>
        <v>0</v>
      </c>
    </row>
    <row r="7" spans="1:11" ht="15.6" customHeight="1" x14ac:dyDescent="0.3">
      <c r="C7" s="1"/>
      <c r="D7" s="1"/>
      <c r="E7" s="1"/>
      <c r="F7" s="1"/>
      <c r="G7" s="1"/>
      <c r="H7" s="1"/>
      <c r="I7" s="1"/>
      <c r="J7" s="1"/>
    </row>
    <row r="9" spans="1:11" x14ac:dyDescent="0.3">
      <c r="B9" t="s">
        <v>11</v>
      </c>
      <c r="K9">
        <f>SUM(K2:K7)</f>
        <v>0</v>
      </c>
    </row>
  </sheetData>
  <mergeCells count="21">
    <mergeCell ref="E2:F2"/>
    <mergeCell ref="C2:D2"/>
    <mergeCell ref="C3:D3"/>
    <mergeCell ref="E3:F3"/>
    <mergeCell ref="G3:H3"/>
    <mergeCell ref="I3:J3"/>
    <mergeCell ref="I2:J2"/>
    <mergeCell ref="A1:J1"/>
    <mergeCell ref="I6:J6"/>
    <mergeCell ref="G6:H6"/>
    <mergeCell ref="C4:D4"/>
    <mergeCell ref="E4:F4"/>
    <mergeCell ref="G4:H4"/>
    <mergeCell ref="I4:J4"/>
    <mergeCell ref="C5:D5"/>
    <mergeCell ref="E5:F5"/>
    <mergeCell ref="G5:H5"/>
    <mergeCell ref="I5:J5"/>
    <mergeCell ref="E6:F6"/>
    <mergeCell ref="C6:D6"/>
    <mergeCell ref="G2:H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210B-36E0-425E-A746-D4D44E0C9C2F}">
  <dimension ref="A1:G19"/>
  <sheetViews>
    <sheetView workbookViewId="0">
      <selection activeCell="B8" sqref="B8:F14"/>
    </sheetView>
  </sheetViews>
  <sheetFormatPr defaultRowHeight="14.4" x14ac:dyDescent="0.3"/>
  <cols>
    <col min="1" max="1" width="8.7773437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12" t="s">
        <v>59</v>
      </c>
      <c r="B1" s="12"/>
      <c r="C1" s="12"/>
      <c r="D1" s="12"/>
      <c r="E1" s="12"/>
      <c r="F1" s="12"/>
    </row>
    <row r="2" spans="1:7" x14ac:dyDescent="0.3">
      <c r="A2" s="4" t="s">
        <v>0</v>
      </c>
      <c r="B2" s="4" t="s">
        <v>16</v>
      </c>
      <c r="C2" s="4"/>
      <c r="D2" s="12" t="s">
        <v>19</v>
      </c>
      <c r="E2" s="12"/>
      <c r="F2" s="13" t="s">
        <v>17</v>
      </c>
      <c r="G2" s="12" t="s">
        <v>4</v>
      </c>
    </row>
    <row r="3" spans="1:7" x14ac:dyDescent="0.3">
      <c r="A3" s="4"/>
      <c r="B3" s="4"/>
      <c r="C3" s="4"/>
      <c r="D3" s="4" t="s">
        <v>18</v>
      </c>
      <c r="E3" s="4" t="s">
        <v>5</v>
      </c>
      <c r="F3" s="13"/>
      <c r="G3" s="12"/>
    </row>
    <row r="4" spans="1:7" x14ac:dyDescent="0.3">
      <c r="A4" s="4" t="s">
        <v>20</v>
      </c>
      <c r="B4" s="4"/>
      <c r="C4" s="4"/>
      <c r="D4" s="4">
        <v>0</v>
      </c>
      <c r="E4" s="4">
        <v>0</v>
      </c>
      <c r="F4" s="5">
        <v>0</v>
      </c>
      <c r="G4">
        <f>D4*2+E4*1+F4*3</f>
        <v>0</v>
      </c>
    </row>
    <row r="5" spans="1:7" x14ac:dyDescent="0.3">
      <c r="A5" s="4"/>
      <c r="B5" s="4"/>
      <c r="C5" s="4"/>
      <c r="D5" s="4"/>
      <c r="E5" s="4"/>
      <c r="F5" s="4"/>
    </row>
    <row r="6" spans="1:7" x14ac:dyDescent="0.3">
      <c r="A6" s="12" t="s">
        <v>0</v>
      </c>
      <c r="B6" s="12" t="s">
        <v>1</v>
      </c>
      <c r="C6" s="12" t="s">
        <v>19</v>
      </c>
      <c r="D6" s="12"/>
      <c r="E6" s="12"/>
      <c r="F6" s="13" t="s">
        <v>3</v>
      </c>
      <c r="G6" s="12" t="s">
        <v>4</v>
      </c>
    </row>
    <row r="7" spans="1:7" x14ac:dyDescent="0.3">
      <c r="A7" s="12"/>
      <c r="B7" s="12"/>
      <c r="C7" t="s">
        <v>5</v>
      </c>
      <c r="D7" t="s">
        <v>6</v>
      </c>
      <c r="E7" t="s">
        <v>7</v>
      </c>
      <c r="F7" s="13"/>
      <c r="G7" s="12"/>
    </row>
    <row r="8" spans="1:7" x14ac:dyDescent="0.3">
      <c r="A8" t="s">
        <v>21</v>
      </c>
      <c r="G8">
        <f>C8*3+D8*2+E8*1+F8*4</f>
        <v>0</v>
      </c>
    </row>
    <row r="9" spans="1:7" x14ac:dyDescent="0.3">
      <c r="A9" t="s">
        <v>22</v>
      </c>
      <c r="G9">
        <f>C9*3+D9*2+E9*1+F9*5</f>
        <v>0</v>
      </c>
    </row>
    <row r="10" spans="1:7" x14ac:dyDescent="0.3">
      <c r="A10" t="s">
        <v>23</v>
      </c>
      <c r="G10">
        <f>C10*3+D10*2+E10*1+F10*6</f>
        <v>0</v>
      </c>
    </row>
    <row r="11" spans="1:7" x14ac:dyDescent="0.3">
      <c r="A11" t="s">
        <v>24</v>
      </c>
      <c r="G11">
        <f>C11*3+D11*2+E11*1+F11*7</f>
        <v>0</v>
      </c>
    </row>
    <row r="12" spans="1:7" x14ac:dyDescent="0.3">
      <c r="A12" t="s">
        <v>25</v>
      </c>
      <c r="G12">
        <f>C12*3+D12*2+E12*1+F12*8</f>
        <v>0</v>
      </c>
    </row>
    <row r="13" spans="1:7" x14ac:dyDescent="0.3">
      <c r="A13" t="s">
        <v>26</v>
      </c>
      <c r="G13">
        <f>C13*3+D13*2+E13*1+F13*9</f>
        <v>0</v>
      </c>
    </row>
    <row r="14" spans="1:7" x14ac:dyDescent="0.3">
      <c r="A14" t="s">
        <v>27</v>
      </c>
      <c r="G14">
        <f>C14*3+D14*2+E14*1+F14*6</f>
        <v>0</v>
      </c>
    </row>
    <row r="15" spans="1:7" x14ac:dyDescent="0.3">
      <c r="A15" t="s">
        <v>28</v>
      </c>
      <c r="G15">
        <f>C15*3+D15*2+E15*1+F15*7</f>
        <v>0</v>
      </c>
    </row>
    <row r="16" spans="1:7" x14ac:dyDescent="0.3">
      <c r="A16" t="s">
        <v>29</v>
      </c>
      <c r="G16">
        <f>C16*3+D16*2+E16*1+F16*8</f>
        <v>0</v>
      </c>
    </row>
    <row r="17" spans="1:7" x14ac:dyDescent="0.3">
      <c r="A17" t="s">
        <v>30</v>
      </c>
      <c r="G17">
        <f>C17*3+D17*2+E17*1+F17*7</f>
        <v>0</v>
      </c>
    </row>
    <row r="18" spans="1:7" x14ac:dyDescent="0.3">
      <c r="A18" t="s">
        <v>31</v>
      </c>
      <c r="G18">
        <f>C18*3+D18*2+E18*1+F18*8</f>
        <v>0</v>
      </c>
    </row>
    <row r="19" spans="1:7" ht="20.399999999999999" customHeight="1" x14ac:dyDescent="0.3">
      <c r="A19" s="2"/>
      <c r="B19" t="s">
        <v>8</v>
      </c>
      <c r="G19">
        <f>SUM(G8:G18)</f>
        <v>0</v>
      </c>
    </row>
  </sheetData>
  <mergeCells count="9">
    <mergeCell ref="G6:G7"/>
    <mergeCell ref="A1:F1"/>
    <mergeCell ref="A6:A7"/>
    <mergeCell ref="B6:B7"/>
    <mergeCell ref="C6:E6"/>
    <mergeCell ref="F6:F7"/>
    <mergeCell ref="G2:G3"/>
    <mergeCell ref="F2:F3"/>
    <mergeCell ref="D2:E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368A-E112-45AD-98FF-96D505794054}">
  <dimension ref="A1:G32"/>
  <sheetViews>
    <sheetView topLeftCell="A5" workbookViewId="0">
      <selection activeCell="G32" sqref="G32"/>
    </sheetView>
  </sheetViews>
  <sheetFormatPr defaultRowHeight="14.4" x14ac:dyDescent="0.3"/>
  <cols>
    <col min="1" max="1" width="13.664062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12" t="s">
        <v>60</v>
      </c>
      <c r="B1" s="12"/>
      <c r="C1" s="12"/>
      <c r="D1" s="12"/>
      <c r="E1" s="12"/>
      <c r="F1" s="12"/>
    </row>
    <row r="2" spans="1:7" x14ac:dyDescent="0.3">
      <c r="A2" s="4" t="s">
        <v>0</v>
      </c>
      <c r="B2" s="4" t="s">
        <v>16</v>
      </c>
      <c r="C2" s="4"/>
      <c r="D2" s="12" t="s">
        <v>19</v>
      </c>
      <c r="E2" s="12"/>
      <c r="F2" s="13" t="s">
        <v>17</v>
      </c>
      <c r="G2" s="12" t="s">
        <v>4</v>
      </c>
    </row>
    <row r="3" spans="1:7" x14ac:dyDescent="0.3">
      <c r="A3" s="4"/>
      <c r="B3" s="4"/>
      <c r="C3" s="4"/>
      <c r="D3" s="4" t="s">
        <v>34</v>
      </c>
      <c r="E3" s="4" t="s">
        <v>35</v>
      </c>
      <c r="F3" s="13"/>
      <c r="G3" s="12"/>
    </row>
    <row r="4" spans="1:7" x14ac:dyDescent="0.3">
      <c r="A4" s="4" t="s">
        <v>32</v>
      </c>
      <c r="B4" s="4"/>
      <c r="C4" s="4"/>
      <c r="D4" s="4">
        <v>0</v>
      </c>
      <c r="E4" s="4">
        <v>0</v>
      </c>
      <c r="F4" s="5">
        <v>0</v>
      </c>
      <c r="G4">
        <f>D4*3+E4*2+F4*4</f>
        <v>0</v>
      </c>
    </row>
    <row r="5" spans="1:7" x14ac:dyDescent="0.3">
      <c r="A5" s="4" t="s">
        <v>33</v>
      </c>
      <c r="B5" s="4"/>
      <c r="C5" s="4"/>
      <c r="D5" s="4"/>
      <c r="E5" s="4"/>
      <c r="F5" s="5">
        <v>0</v>
      </c>
      <c r="G5">
        <f>F5*4</f>
        <v>0</v>
      </c>
    </row>
    <row r="6" spans="1:7" x14ac:dyDescent="0.3">
      <c r="A6" s="4"/>
      <c r="B6" s="4"/>
      <c r="C6" s="4"/>
      <c r="D6" s="4"/>
      <c r="E6" s="4"/>
      <c r="F6" s="4"/>
    </row>
    <row r="7" spans="1:7" x14ac:dyDescent="0.3">
      <c r="A7" s="12" t="s">
        <v>0</v>
      </c>
      <c r="B7" s="12" t="s">
        <v>1</v>
      </c>
      <c r="C7" s="12" t="s">
        <v>19</v>
      </c>
      <c r="D7" s="12"/>
      <c r="E7" s="12"/>
      <c r="F7" s="13" t="s">
        <v>3</v>
      </c>
      <c r="G7" s="12" t="s">
        <v>4</v>
      </c>
    </row>
    <row r="8" spans="1:7" x14ac:dyDescent="0.3">
      <c r="A8" s="12"/>
      <c r="B8" s="12"/>
      <c r="C8" t="s">
        <v>5</v>
      </c>
      <c r="D8" t="s">
        <v>6</v>
      </c>
      <c r="E8" t="s">
        <v>7</v>
      </c>
      <c r="F8" s="13"/>
      <c r="G8" s="12"/>
    </row>
    <row r="9" spans="1:7" x14ac:dyDescent="0.3">
      <c r="A9" t="s">
        <v>36</v>
      </c>
      <c r="G9">
        <f>C9*3+D9*2+E9*1+F9*6</f>
        <v>0</v>
      </c>
    </row>
    <row r="10" spans="1:7" x14ac:dyDescent="0.3">
      <c r="A10" t="s">
        <v>37</v>
      </c>
      <c r="G10">
        <f>C10*3+D10*2+E10*1+F10*7</f>
        <v>0</v>
      </c>
    </row>
    <row r="11" spans="1:7" x14ac:dyDescent="0.3">
      <c r="A11" t="s">
        <v>38</v>
      </c>
      <c r="G11">
        <f>C11*3+D11*2+E11*1+F11*8</f>
        <v>0</v>
      </c>
    </row>
    <row r="12" spans="1:7" x14ac:dyDescent="0.3">
      <c r="A12" t="s">
        <v>39</v>
      </c>
      <c r="G12">
        <f>C12*3+D12*2+E12*1+F12*9</f>
        <v>0</v>
      </c>
    </row>
    <row r="13" spans="1:7" x14ac:dyDescent="0.3">
      <c r="A13" t="s">
        <v>40</v>
      </c>
      <c r="G13">
        <f>C13*2+D13*1+E13*0+F13*3</f>
        <v>0</v>
      </c>
    </row>
    <row r="14" spans="1:7" x14ac:dyDescent="0.3">
      <c r="A14" t="s">
        <v>41</v>
      </c>
      <c r="G14">
        <f>C14*2+D14*1+E14*0+F14*4</f>
        <v>0</v>
      </c>
    </row>
    <row r="15" spans="1:7" x14ac:dyDescent="0.3">
      <c r="A15" t="s">
        <v>42</v>
      </c>
      <c r="G15">
        <f>C15*2+D15*1+E15*0+F15*5</f>
        <v>0</v>
      </c>
    </row>
    <row r="16" spans="1:7" x14ac:dyDescent="0.3">
      <c r="A16" t="s">
        <v>43</v>
      </c>
      <c r="G16">
        <f>C16*2+D16*1+E16*0+F16*3</f>
        <v>0</v>
      </c>
    </row>
    <row r="17" spans="1:7" x14ac:dyDescent="0.3">
      <c r="A17" t="s">
        <v>44</v>
      </c>
      <c r="G17">
        <f>C17*2+D17*1+E17*0+F17*4</f>
        <v>0</v>
      </c>
    </row>
    <row r="18" spans="1:7" x14ac:dyDescent="0.3">
      <c r="A18" t="s">
        <v>45</v>
      </c>
      <c r="G18">
        <f t="shared" ref="G18:G28" si="0">C18*2+D18*1+E18*0+F18*5</f>
        <v>0</v>
      </c>
    </row>
    <row r="19" spans="1:7" x14ac:dyDescent="0.3">
      <c r="A19" t="s">
        <v>46</v>
      </c>
      <c r="G19">
        <f>C19*2+D19*1+E19*0+F19*3</f>
        <v>0</v>
      </c>
    </row>
    <row r="20" spans="1:7" x14ac:dyDescent="0.3">
      <c r="A20" t="s">
        <v>47</v>
      </c>
      <c r="G20">
        <f>C20*2+D20*1+E20*0+F20*4</f>
        <v>0</v>
      </c>
    </row>
    <row r="21" spans="1:7" x14ac:dyDescent="0.3">
      <c r="A21" t="s">
        <v>48</v>
      </c>
      <c r="G21">
        <f t="shared" si="0"/>
        <v>0</v>
      </c>
    </row>
    <row r="22" spans="1:7" x14ac:dyDescent="0.3">
      <c r="A22" t="s">
        <v>49</v>
      </c>
      <c r="G22">
        <f>C22*2+D22*1+E22*0+F22*3</f>
        <v>0</v>
      </c>
    </row>
    <row r="23" spans="1:7" x14ac:dyDescent="0.3">
      <c r="A23" t="s">
        <v>50</v>
      </c>
      <c r="G23">
        <f>C23*2+D23*1+E23*0+F23*4</f>
        <v>0</v>
      </c>
    </row>
    <row r="24" spans="1:7" x14ac:dyDescent="0.3">
      <c r="A24" t="s">
        <v>51</v>
      </c>
      <c r="G24">
        <f t="shared" si="0"/>
        <v>0</v>
      </c>
    </row>
    <row r="25" spans="1:7" x14ac:dyDescent="0.3">
      <c r="A25" t="s">
        <v>52</v>
      </c>
      <c r="G25">
        <f t="shared" si="0"/>
        <v>0</v>
      </c>
    </row>
    <row r="26" spans="1:7" x14ac:dyDescent="0.3">
      <c r="A26" t="s">
        <v>53</v>
      </c>
      <c r="G26">
        <f>C26*2+D26*1+E26*0+F26*6</f>
        <v>0</v>
      </c>
    </row>
    <row r="27" spans="1:7" x14ac:dyDescent="0.3">
      <c r="A27" t="s">
        <v>54</v>
      </c>
      <c r="G27">
        <f>C27*2+D27*1+E27*0+F27*7</f>
        <v>0</v>
      </c>
    </row>
    <row r="28" spans="1:7" x14ac:dyDescent="0.3">
      <c r="A28" t="s">
        <v>55</v>
      </c>
      <c r="G28">
        <f t="shared" si="0"/>
        <v>0</v>
      </c>
    </row>
    <row r="29" spans="1:7" x14ac:dyDescent="0.3">
      <c r="A29" t="s">
        <v>56</v>
      </c>
      <c r="G29">
        <f>C29*2+D29*1+E29*0+F29*6</f>
        <v>0</v>
      </c>
    </row>
    <row r="30" spans="1:7" x14ac:dyDescent="0.3">
      <c r="A30" t="s">
        <v>57</v>
      </c>
      <c r="G30">
        <f>C30*2+D30*1+E30*0+F30*7</f>
        <v>0</v>
      </c>
    </row>
    <row r="31" spans="1:7" x14ac:dyDescent="0.3">
      <c r="A31" t="s">
        <v>58</v>
      </c>
      <c r="G31">
        <f>C31*3+D31*2+E31*1+F31*8</f>
        <v>0</v>
      </c>
    </row>
    <row r="32" spans="1:7" ht="20.399999999999999" customHeight="1" x14ac:dyDescent="0.3">
      <c r="A32" s="2"/>
      <c r="B32" t="s">
        <v>8</v>
      </c>
      <c r="G32">
        <f>SUM(G9:G31)</f>
        <v>0</v>
      </c>
    </row>
  </sheetData>
  <mergeCells count="9">
    <mergeCell ref="A1:F1"/>
    <mergeCell ref="D2:E2"/>
    <mergeCell ref="F2:F3"/>
    <mergeCell ref="G2:G3"/>
    <mergeCell ref="A7:A8"/>
    <mergeCell ref="B7:B8"/>
    <mergeCell ref="C7:E7"/>
    <mergeCell ref="F7:F8"/>
    <mergeCell ref="G7:G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368B-102A-45B2-BF15-4E106EAAAAF9}">
  <dimension ref="A1:G12"/>
  <sheetViews>
    <sheetView workbookViewId="0">
      <selection activeCell="G9" sqref="G9"/>
    </sheetView>
  </sheetViews>
  <sheetFormatPr defaultRowHeight="14.4" x14ac:dyDescent="0.3"/>
  <cols>
    <col min="1" max="1" width="1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12" t="s">
        <v>59</v>
      </c>
      <c r="B1" s="12"/>
      <c r="C1" s="12"/>
      <c r="D1" s="12"/>
      <c r="E1" s="12"/>
      <c r="F1" s="12"/>
    </row>
    <row r="2" spans="1:7" x14ac:dyDescent="0.3">
      <c r="A2" s="12" t="s">
        <v>0</v>
      </c>
      <c r="B2" s="12" t="s">
        <v>1</v>
      </c>
      <c r="C2" s="12" t="s">
        <v>2</v>
      </c>
      <c r="D2" s="12"/>
      <c r="E2" s="12"/>
      <c r="F2" s="13" t="s">
        <v>3</v>
      </c>
      <c r="G2" s="12" t="s">
        <v>4</v>
      </c>
    </row>
    <row r="3" spans="1:7" x14ac:dyDescent="0.3">
      <c r="A3" s="12"/>
      <c r="B3" s="12"/>
      <c r="C3" t="s">
        <v>137</v>
      </c>
      <c r="D3" t="s">
        <v>138</v>
      </c>
      <c r="E3" t="s">
        <v>175</v>
      </c>
      <c r="F3" s="13"/>
      <c r="G3" s="12"/>
    </row>
    <row r="4" spans="1:7" x14ac:dyDescent="0.3">
      <c r="A4" t="s">
        <v>20</v>
      </c>
      <c r="G4">
        <f>C4*2+D4*1+E4*0+F4*2</f>
        <v>0</v>
      </c>
    </row>
    <row r="5" spans="1:7" x14ac:dyDescent="0.3">
      <c r="A5" t="s">
        <v>12</v>
      </c>
      <c r="G5">
        <f t="shared" ref="G5:G6" si="0">C5*2+D5*1+E5*0+F5*2</f>
        <v>0</v>
      </c>
    </row>
    <row r="6" spans="1:7" x14ac:dyDescent="0.3">
      <c r="A6" t="s">
        <v>176</v>
      </c>
      <c r="G6">
        <f t="shared" si="0"/>
        <v>0</v>
      </c>
    </row>
    <row r="7" spans="1:7" ht="27.6" customHeight="1" x14ac:dyDescent="0.3">
      <c r="A7" s="2" t="s">
        <v>177</v>
      </c>
      <c r="C7" s="6"/>
      <c r="D7" s="6"/>
      <c r="E7" s="6"/>
      <c r="G7">
        <f>C7*3+D7*2+E7*1+F7*0</f>
        <v>0</v>
      </c>
    </row>
    <row r="9" spans="1:7" ht="20.399999999999999" customHeight="1" x14ac:dyDescent="0.3">
      <c r="A9" s="2"/>
      <c r="B9" t="s">
        <v>8</v>
      </c>
      <c r="G9">
        <f>SUM(G4:G7)</f>
        <v>0</v>
      </c>
    </row>
    <row r="12" spans="1:7" ht="30" customHeight="1" x14ac:dyDescent="0.3">
      <c r="A12" s="7" t="s">
        <v>178</v>
      </c>
      <c r="B12" s="14" t="s">
        <v>179</v>
      </c>
      <c r="C12" s="14"/>
      <c r="D12" s="14"/>
      <c r="E12" s="14"/>
      <c r="F12" s="14"/>
      <c r="G12" s="14"/>
    </row>
  </sheetData>
  <mergeCells count="7">
    <mergeCell ref="B12:G12"/>
    <mergeCell ref="G2:G3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6637A-3ACD-478D-B180-C8BD2E6E5337}">
  <dimension ref="A1:G58"/>
  <sheetViews>
    <sheetView topLeftCell="A34" zoomScale="110" zoomScaleNormal="110" workbookViewId="0">
      <selection activeCell="G58" sqref="G58"/>
    </sheetView>
  </sheetViews>
  <sheetFormatPr defaultRowHeight="14.4" x14ac:dyDescent="0.3"/>
  <cols>
    <col min="1" max="1" width="13.664062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12" t="s">
        <v>60</v>
      </c>
      <c r="B1" s="12"/>
      <c r="C1" s="12"/>
      <c r="D1" s="12"/>
      <c r="E1" s="12"/>
      <c r="F1" s="12"/>
    </row>
    <row r="2" spans="1:7" x14ac:dyDescent="0.3">
      <c r="A2" s="12" t="s">
        <v>0</v>
      </c>
      <c r="B2" s="12" t="s">
        <v>1</v>
      </c>
      <c r="C2" s="12" t="s">
        <v>19</v>
      </c>
      <c r="D2" s="12"/>
      <c r="E2" s="12"/>
      <c r="F2" s="13" t="s">
        <v>3</v>
      </c>
      <c r="G2" s="12" t="s">
        <v>4</v>
      </c>
    </row>
    <row r="3" spans="1:7" x14ac:dyDescent="0.3">
      <c r="A3" s="12"/>
      <c r="B3" s="12"/>
      <c r="C3" t="s">
        <v>5</v>
      </c>
      <c r="D3" t="s">
        <v>6</v>
      </c>
      <c r="E3" t="s">
        <v>7</v>
      </c>
      <c r="F3" s="13"/>
      <c r="G3" s="12"/>
    </row>
    <row r="4" spans="1:7" x14ac:dyDescent="0.3">
      <c r="A4" t="s">
        <v>61</v>
      </c>
      <c r="G4">
        <f>C4*2+D4*1+E4*0+F4*5</f>
        <v>0</v>
      </c>
    </row>
    <row r="5" spans="1:7" x14ac:dyDescent="0.3">
      <c r="A5" t="s">
        <v>62</v>
      </c>
      <c r="G5">
        <f>C5*3+D5*2+E5*1+F5*6</f>
        <v>0</v>
      </c>
    </row>
    <row r="6" spans="1:7" x14ac:dyDescent="0.3">
      <c r="A6" t="s">
        <v>63</v>
      </c>
      <c r="G6">
        <f>C6*3+D6*2+E6*1+F6*7</f>
        <v>0</v>
      </c>
    </row>
    <row r="7" spans="1:7" x14ac:dyDescent="0.3">
      <c r="A7" t="s">
        <v>64</v>
      </c>
      <c r="G7">
        <f>C7*1+D7*0+E7*0+F7*3</f>
        <v>0</v>
      </c>
    </row>
    <row r="8" spans="1:7" x14ac:dyDescent="0.3">
      <c r="A8" t="s">
        <v>65</v>
      </c>
      <c r="G8">
        <f>C8*1+D8*0+E8*0+F8*3</f>
        <v>0</v>
      </c>
    </row>
    <row r="9" spans="1:7" x14ac:dyDescent="0.3">
      <c r="A9" t="s">
        <v>66</v>
      </c>
      <c r="G9">
        <f>C9*2+D9*1+E9*0+F9*4</f>
        <v>0</v>
      </c>
    </row>
    <row r="10" spans="1:7" x14ac:dyDescent="0.3">
      <c r="A10" t="s">
        <v>67</v>
      </c>
      <c r="G10">
        <f t="shared" ref="G10" si="0">C10*2+D10*1+E10*0+F10*4</f>
        <v>0</v>
      </c>
    </row>
    <row r="11" spans="1:7" x14ac:dyDescent="0.3">
      <c r="A11" t="s">
        <v>68</v>
      </c>
      <c r="G11">
        <f>C11*2+D11*1+E11*0+F11*5</f>
        <v>0</v>
      </c>
    </row>
    <row r="12" spans="1:7" x14ac:dyDescent="0.3">
      <c r="A12" t="s">
        <v>69</v>
      </c>
      <c r="G12">
        <f>C12*2+D12*1+E12*0+F12*4</f>
        <v>0</v>
      </c>
    </row>
    <row r="13" spans="1:7" x14ac:dyDescent="0.3">
      <c r="A13" t="s">
        <v>70</v>
      </c>
      <c r="G13">
        <f>C13*2+D13*1+E13*0+F13*5</f>
        <v>0</v>
      </c>
    </row>
    <row r="14" spans="1:7" x14ac:dyDescent="0.3">
      <c r="A14" t="s">
        <v>71</v>
      </c>
      <c r="G14">
        <f>C14*3+D14*2+E14*1+F14*7</f>
        <v>0</v>
      </c>
    </row>
    <row r="15" spans="1:7" x14ac:dyDescent="0.3">
      <c r="A15" t="s">
        <v>72</v>
      </c>
      <c r="G15">
        <f>C15*3+D15*2+E15*1+F15*6</f>
        <v>0</v>
      </c>
    </row>
    <row r="16" spans="1:7" x14ac:dyDescent="0.3">
      <c r="A16" t="s">
        <v>73</v>
      </c>
      <c r="G16">
        <f>C16*1+D16*0+E16*0+F16*3</f>
        <v>0</v>
      </c>
    </row>
    <row r="17" spans="1:7" x14ac:dyDescent="0.3">
      <c r="A17" t="s">
        <v>74</v>
      </c>
      <c r="G17">
        <f>C17*1+D17*0+E17*0+F17*3</f>
        <v>0</v>
      </c>
    </row>
    <row r="18" spans="1:7" x14ac:dyDescent="0.3">
      <c r="A18" t="s">
        <v>75</v>
      </c>
      <c r="G18">
        <f>C18*2+D18*1+E18*0+F18*4</f>
        <v>0</v>
      </c>
    </row>
    <row r="19" spans="1:7" x14ac:dyDescent="0.3">
      <c r="A19" t="s">
        <v>76</v>
      </c>
      <c r="G19">
        <f t="shared" ref="G19:G21" si="1">C19*2+D19*1+E19*0+F19*4</f>
        <v>0</v>
      </c>
    </row>
    <row r="20" spans="1:7" x14ac:dyDescent="0.3">
      <c r="A20" t="s">
        <v>77</v>
      </c>
      <c r="G20">
        <f>C20*2+D20*1+E20*0+F20*5</f>
        <v>0</v>
      </c>
    </row>
    <row r="21" spans="1:7" x14ac:dyDescent="0.3">
      <c r="A21" t="s">
        <v>78</v>
      </c>
      <c r="G21">
        <f t="shared" si="1"/>
        <v>0</v>
      </c>
    </row>
    <row r="22" spans="1:7" x14ac:dyDescent="0.3">
      <c r="A22" t="s">
        <v>79</v>
      </c>
      <c r="G22">
        <f>C22*2+D22*1+E22*0+F22*5</f>
        <v>0</v>
      </c>
    </row>
    <row r="23" spans="1:7" x14ac:dyDescent="0.3">
      <c r="A23" t="s">
        <v>80</v>
      </c>
      <c r="G23">
        <f>C23*3+D23*2+E23*1+F23*6</f>
        <v>0</v>
      </c>
    </row>
    <row r="24" spans="1:7" x14ac:dyDescent="0.3">
      <c r="A24" t="s">
        <v>81</v>
      </c>
      <c r="G24">
        <f>C24*4+D24*3+E24*2+F24*7</f>
        <v>0</v>
      </c>
    </row>
    <row r="25" spans="1:7" x14ac:dyDescent="0.3">
      <c r="A25" t="s">
        <v>82</v>
      </c>
      <c r="G25">
        <f>C25*1+D25*0+E25*0+F25*3</f>
        <v>0</v>
      </c>
    </row>
    <row r="26" spans="1:7" x14ac:dyDescent="0.3">
      <c r="A26" t="s">
        <v>83</v>
      </c>
      <c r="G26">
        <f>C26*1+D26*0+E26*0+F26*3</f>
        <v>0</v>
      </c>
    </row>
    <row r="27" spans="1:7" x14ac:dyDescent="0.3">
      <c r="A27" t="s">
        <v>84</v>
      </c>
      <c r="G27">
        <f>C27*2+D27*1+E27*0+F27*4</f>
        <v>0</v>
      </c>
    </row>
    <row r="28" spans="1:7" x14ac:dyDescent="0.3">
      <c r="A28" t="s">
        <v>85</v>
      </c>
      <c r="G28">
        <f t="shared" ref="G28:G30" si="2">C28*2+D28*1+E28*0+F28*4</f>
        <v>0</v>
      </c>
    </row>
    <row r="29" spans="1:7" x14ac:dyDescent="0.3">
      <c r="A29" t="s">
        <v>86</v>
      </c>
      <c r="G29">
        <f>C29*2+D29*1+E29*0+F29*5</f>
        <v>0</v>
      </c>
    </row>
    <row r="30" spans="1:7" x14ac:dyDescent="0.3">
      <c r="A30" t="s">
        <v>87</v>
      </c>
      <c r="G30">
        <f t="shared" si="2"/>
        <v>0</v>
      </c>
    </row>
    <row r="31" spans="1:7" x14ac:dyDescent="0.3">
      <c r="A31" t="s">
        <v>88</v>
      </c>
      <c r="G31">
        <f>C31*2+D31*1+E31*0+F31*5</f>
        <v>0</v>
      </c>
    </row>
    <row r="32" spans="1:7" x14ac:dyDescent="0.3">
      <c r="A32" t="s">
        <v>89</v>
      </c>
      <c r="G32">
        <f>C32*3+D32*2+E32*1+F32*6</f>
        <v>0</v>
      </c>
    </row>
    <row r="33" spans="1:7" x14ac:dyDescent="0.3">
      <c r="A33" t="s">
        <v>90</v>
      </c>
      <c r="G33">
        <f>C33*4+D33*3+E33*2+F33*7</f>
        <v>0</v>
      </c>
    </row>
    <row r="34" spans="1:7" x14ac:dyDescent="0.3">
      <c r="A34" t="s">
        <v>91</v>
      </c>
      <c r="G34">
        <f>C34*1+D34*0+E34*0+F34*3</f>
        <v>0</v>
      </c>
    </row>
    <row r="35" spans="1:7" x14ac:dyDescent="0.3">
      <c r="A35" t="s">
        <v>92</v>
      </c>
      <c r="G35">
        <f t="shared" ref="G35" si="3">C35*1+D35*0+E35*0+F35*3</f>
        <v>0</v>
      </c>
    </row>
    <row r="36" spans="1:7" x14ac:dyDescent="0.3">
      <c r="A36" t="s">
        <v>93</v>
      </c>
      <c r="G36">
        <f>C36*2+D36*1+E36*0+F36*4</f>
        <v>0</v>
      </c>
    </row>
    <row r="37" spans="1:7" x14ac:dyDescent="0.3">
      <c r="A37" t="s">
        <v>94</v>
      </c>
      <c r="G37">
        <f t="shared" ref="G37:G39" si="4">C37*2+D37*1+E37*0+F37*4</f>
        <v>0</v>
      </c>
    </row>
    <row r="38" spans="1:7" x14ac:dyDescent="0.3">
      <c r="A38" t="s">
        <v>95</v>
      </c>
      <c r="G38">
        <f>C38*2+D38*1+E38*0+F38*5</f>
        <v>0</v>
      </c>
    </row>
    <row r="39" spans="1:7" x14ac:dyDescent="0.3">
      <c r="A39" t="s">
        <v>96</v>
      </c>
      <c r="G39">
        <f t="shared" si="4"/>
        <v>0</v>
      </c>
    </row>
    <row r="40" spans="1:7" x14ac:dyDescent="0.3">
      <c r="A40" t="s">
        <v>97</v>
      </c>
      <c r="G40">
        <f>C40*2+D40*1+E40*0+F40*5</f>
        <v>0</v>
      </c>
    </row>
    <row r="41" spans="1:7" x14ac:dyDescent="0.3">
      <c r="A41" t="s">
        <v>98</v>
      </c>
      <c r="G41">
        <f>C41*3+D41*2+E41*1+F41*6</f>
        <v>0</v>
      </c>
    </row>
    <row r="42" spans="1:7" x14ac:dyDescent="0.3">
      <c r="A42" t="s">
        <v>99</v>
      </c>
      <c r="G42">
        <f>C42*4+D42*3+E42*2+F42*7</f>
        <v>0</v>
      </c>
    </row>
    <row r="43" spans="1:7" x14ac:dyDescent="0.3">
      <c r="A43" t="s">
        <v>100</v>
      </c>
      <c r="G43">
        <f>C43*1+D43*0+E43*0+F43*3</f>
        <v>0</v>
      </c>
    </row>
    <row r="44" spans="1:7" x14ac:dyDescent="0.3">
      <c r="A44" t="s">
        <v>101</v>
      </c>
      <c r="G44">
        <f t="shared" ref="G44" si="5">C44*1+D44*0+E44*0+F44*3</f>
        <v>0</v>
      </c>
    </row>
    <row r="45" spans="1:7" x14ac:dyDescent="0.3">
      <c r="A45" t="s">
        <v>103</v>
      </c>
      <c r="G45">
        <f>C45*2+D45*1+E45*0+F45*4</f>
        <v>0</v>
      </c>
    </row>
    <row r="46" spans="1:7" x14ac:dyDescent="0.3">
      <c r="A46" t="s">
        <v>102</v>
      </c>
      <c r="G46">
        <f t="shared" ref="G46:G48" si="6">C46*2+D46*1+E46*0+F46*4</f>
        <v>0</v>
      </c>
    </row>
    <row r="47" spans="1:7" x14ac:dyDescent="0.3">
      <c r="A47" t="s">
        <v>104</v>
      </c>
      <c r="G47">
        <f>C47*2+D47*1+E47*0+F47*5</f>
        <v>0</v>
      </c>
    </row>
    <row r="48" spans="1:7" x14ac:dyDescent="0.3">
      <c r="A48" t="s">
        <v>105</v>
      </c>
      <c r="G48">
        <f t="shared" si="6"/>
        <v>0</v>
      </c>
    </row>
    <row r="49" spans="1:7" x14ac:dyDescent="0.3">
      <c r="A49" t="s">
        <v>106</v>
      </c>
      <c r="G49">
        <f>C49*2+D49*1+E49*0+F49*5</f>
        <v>0</v>
      </c>
    </row>
    <row r="50" spans="1:7" x14ac:dyDescent="0.3">
      <c r="A50" t="s">
        <v>107</v>
      </c>
      <c r="G50">
        <f>C50*3+D50*2+E50*1+F50*6</f>
        <v>0</v>
      </c>
    </row>
    <row r="51" spans="1:7" x14ac:dyDescent="0.3">
      <c r="A51" t="s">
        <v>108</v>
      </c>
      <c r="G51">
        <f>C51*4+D51*3+E51*2+F51*6</f>
        <v>0</v>
      </c>
    </row>
    <row r="52" spans="1:7" x14ac:dyDescent="0.3">
      <c r="A52" t="s">
        <v>109</v>
      </c>
      <c r="G52">
        <f>C52*1+D52*0+E52*0+F52*3</f>
        <v>0</v>
      </c>
    </row>
    <row r="53" spans="1:7" x14ac:dyDescent="0.3">
      <c r="A53" t="s">
        <v>110</v>
      </c>
      <c r="G53">
        <f>C53*1+D53*0+E53*0+F53*3</f>
        <v>0</v>
      </c>
    </row>
    <row r="54" spans="1:7" x14ac:dyDescent="0.3">
      <c r="A54" t="s">
        <v>111</v>
      </c>
      <c r="G54">
        <f>C54*2+D54*1+E54*0+F54*4</f>
        <v>0</v>
      </c>
    </row>
    <row r="55" spans="1:7" x14ac:dyDescent="0.3">
      <c r="A55" t="s">
        <v>112</v>
      </c>
      <c r="G55">
        <f>C55*2+D55*1+E55*0+F55*4</f>
        <v>0</v>
      </c>
    </row>
    <row r="56" spans="1:7" x14ac:dyDescent="0.3">
      <c r="A56" t="s">
        <v>113</v>
      </c>
      <c r="G56">
        <f t="shared" ref="G56" si="7">C56*2+D56*1+E56*0+F56*5</f>
        <v>0</v>
      </c>
    </row>
    <row r="57" spans="1:7" x14ac:dyDescent="0.3">
      <c r="A57" t="s">
        <v>114</v>
      </c>
      <c r="C57">
        <v>0</v>
      </c>
      <c r="D57">
        <v>0</v>
      </c>
      <c r="E57">
        <v>0</v>
      </c>
      <c r="F57">
        <v>0</v>
      </c>
      <c r="G57">
        <f>C57*2+D57*1+E57*0+F57*4</f>
        <v>0</v>
      </c>
    </row>
    <row r="58" spans="1:7" ht="20.399999999999999" customHeight="1" x14ac:dyDescent="0.3">
      <c r="A58" s="2"/>
      <c r="B58" t="s">
        <v>8</v>
      </c>
      <c r="G58">
        <f>SUM(G4:G57)</f>
        <v>0</v>
      </c>
    </row>
  </sheetData>
  <mergeCells count="6">
    <mergeCell ref="G2:G3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D6A8-8E9C-435C-BFED-689ADEEA6A95}">
  <dimension ref="A1:G26"/>
  <sheetViews>
    <sheetView workbookViewId="0">
      <selection activeCell="G26" sqref="G26"/>
    </sheetView>
  </sheetViews>
  <sheetFormatPr defaultRowHeight="14.4" x14ac:dyDescent="0.3"/>
  <cols>
    <col min="1" max="1" width="8.7773437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12" t="s">
        <v>59</v>
      </c>
      <c r="B1" s="12"/>
      <c r="C1" s="12"/>
      <c r="D1" s="12"/>
      <c r="E1" s="12"/>
      <c r="F1" s="12"/>
    </row>
    <row r="2" spans="1:7" x14ac:dyDescent="0.3">
      <c r="A2" s="12" t="s">
        <v>0</v>
      </c>
      <c r="B2" s="12" t="s">
        <v>1</v>
      </c>
      <c r="C2" s="12" t="s">
        <v>19</v>
      </c>
      <c r="D2" s="12"/>
      <c r="E2" s="12"/>
      <c r="F2" s="13" t="s">
        <v>3</v>
      </c>
      <c r="G2" s="12" t="s">
        <v>4</v>
      </c>
    </row>
    <row r="3" spans="1:7" x14ac:dyDescent="0.3">
      <c r="A3" s="12"/>
      <c r="B3" s="12"/>
      <c r="C3" t="s">
        <v>5</v>
      </c>
      <c r="D3" t="s">
        <v>6</v>
      </c>
      <c r="E3" t="s">
        <v>7</v>
      </c>
      <c r="F3" s="13"/>
      <c r="G3" s="12"/>
    </row>
    <row r="4" spans="1:7" x14ac:dyDescent="0.3">
      <c r="A4" t="s">
        <v>115</v>
      </c>
      <c r="G4">
        <f>C4*2+D4*1+E4*0+F4*5</f>
        <v>0</v>
      </c>
    </row>
    <row r="5" spans="1:7" x14ac:dyDescent="0.3">
      <c r="A5" t="s">
        <v>116</v>
      </c>
      <c r="G5">
        <f>C5*3+D5*2+E5*1+F5*5</f>
        <v>0</v>
      </c>
    </row>
    <row r="6" spans="1:7" x14ac:dyDescent="0.3">
      <c r="A6" t="s">
        <v>117</v>
      </c>
      <c r="G6">
        <f t="shared" ref="G6:G8" si="0">C6*3+D6*2+E6*1+F6*5</f>
        <v>0</v>
      </c>
    </row>
    <row r="7" spans="1:7" x14ac:dyDescent="0.3">
      <c r="A7" t="s">
        <v>118</v>
      </c>
      <c r="G7">
        <f t="shared" si="0"/>
        <v>0</v>
      </c>
    </row>
    <row r="8" spans="1:7" x14ac:dyDescent="0.3">
      <c r="A8" t="s">
        <v>119</v>
      </c>
      <c r="G8">
        <f t="shared" si="0"/>
        <v>0</v>
      </c>
    </row>
    <row r="9" spans="1:7" x14ac:dyDescent="0.3">
      <c r="A9" t="s">
        <v>120</v>
      </c>
      <c r="G9">
        <f>C9*3+D9*2+E9*1+F9*6</f>
        <v>0</v>
      </c>
    </row>
    <row r="10" spans="1:7" x14ac:dyDescent="0.3">
      <c r="A10" t="s">
        <v>121</v>
      </c>
      <c r="G10">
        <f>C10*3+D10*2+E10*1+F10*6</f>
        <v>0</v>
      </c>
    </row>
    <row r="11" spans="1:7" x14ac:dyDescent="0.3">
      <c r="A11" t="s">
        <v>122</v>
      </c>
      <c r="G11">
        <f t="shared" ref="G11:G19" si="1">C11*3+D11*2+E11*1+F11*6</f>
        <v>0</v>
      </c>
    </row>
    <row r="12" spans="1:7" x14ac:dyDescent="0.3">
      <c r="A12" t="s">
        <v>123</v>
      </c>
      <c r="G12">
        <f t="shared" si="1"/>
        <v>0</v>
      </c>
    </row>
    <row r="13" spans="1:7" x14ac:dyDescent="0.3">
      <c r="A13" t="s">
        <v>124</v>
      </c>
      <c r="G13">
        <f t="shared" si="1"/>
        <v>0</v>
      </c>
    </row>
    <row r="14" spans="1:7" x14ac:dyDescent="0.3">
      <c r="A14" t="s">
        <v>125</v>
      </c>
      <c r="G14">
        <f t="shared" si="1"/>
        <v>0</v>
      </c>
    </row>
    <row r="15" spans="1:7" x14ac:dyDescent="0.3">
      <c r="A15" t="s">
        <v>126</v>
      </c>
      <c r="G15">
        <f t="shared" si="1"/>
        <v>0</v>
      </c>
    </row>
    <row r="16" spans="1:7" x14ac:dyDescent="0.3">
      <c r="A16" t="s">
        <v>127</v>
      </c>
      <c r="G16">
        <f t="shared" si="1"/>
        <v>0</v>
      </c>
    </row>
    <row r="17" spans="1:7" x14ac:dyDescent="0.3">
      <c r="A17" t="s">
        <v>128</v>
      </c>
      <c r="G17">
        <f t="shared" si="1"/>
        <v>0</v>
      </c>
    </row>
    <row r="18" spans="1:7" x14ac:dyDescent="0.3">
      <c r="A18" t="s">
        <v>129</v>
      </c>
      <c r="G18">
        <f>C18*3+D18*2+E18*1+F18*6</f>
        <v>0</v>
      </c>
    </row>
    <row r="19" spans="1:7" x14ac:dyDescent="0.3">
      <c r="A19" t="s">
        <v>130</v>
      </c>
      <c r="G19">
        <f t="shared" si="1"/>
        <v>0</v>
      </c>
    </row>
    <row r="20" spans="1:7" x14ac:dyDescent="0.3">
      <c r="A20" t="s">
        <v>131</v>
      </c>
      <c r="G20">
        <f>C20*4+D20*3+E20*2+F20*7</f>
        <v>0</v>
      </c>
    </row>
    <row r="21" spans="1:7" x14ac:dyDescent="0.3">
      <c r="A21" t="s">
        <v>132</v>
      </c>
      <c r="G21">
        <f t="shared" ref="G21:G23" si="2">C21*4+D21*3+E21*2+F21*7</f>
        <v>0</v>
      </c>
    </row>
    <row r="22" spans="1:7" x14ac:dyDescent="0.3">
      <c r="A22" t="s">
        <v>133</v>
      </c>
      <c r="G22">
        <f t="shared" si="2"/>
        <v>0</v>
      </c>
    </row>
    <row r="23" spans="1:7" ht="15" customHeight="1" x14ac:dyDescent="0.3">
      <c r="A23" t="s">
        <v>134</v>
      </c>
      <c r="G23">
        <f t="shared" si="2"/>
        <v>0</v>
      </c>
    </row>
    <row r="24" spans="1:7" x14ac:dyDescent="0.3">
      <c r="A24" t="s">
        <v>135</v>
      </c>
      <c r="G24">
        <f>C24*4+D24*3+E24*2+F24*7</f>
        <v>0</v>
      </c>
    </row>
    <row r="25" spans="1:7" x14ac:dyDescent="0.3">
      <c r="A25" t="s">
        <v>136</v>
      </c>
      <c r="G25">
        <f>C25*3+D25*2+E25*1+F25*6</f>
        <v>0</v>
      </c>
    </row>
    <row r="26" spans="1:7" ht="20.399999999999999" customHeight="1" x14ac:dyDescent="0.3">
      <c r="A26" s="2"/>
      <c r="B26" t="s">
        <v>8</v>
      </c>
      <c r="G26">
        <f>SUM(G4:G25)</f>
        <v>0</v>
      </c>
    </row>
  </sheetData>
  <mergeCells count="6">
    <mergeCell ref="G2:G3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01F8-486E-4D65-B850-513840E19F8C}">
  <dimension ref="A1:K14"/>
  <sheetViews>
    <sheetView workbookViewId="0">
      <selection activeCell="B29" sqref="B29"/>
    </sheetView>
  </sheetViews>
  <sheetFormatPr defaultRowHeight="14.4" x14ac:dyDescent="0.3"/>
  <cols>
    <col min="1" max="1" width="11.88671875" customWidth="1"/>
    <col min="2" max="2" width="39.6640625" customWidth="1"/>
    <col min="3" max="3" width="3.6640625" customWidth="1"/>
    <col min="4" max="7" width="3.5546875" customWidth="1"/>
    <col min="8" max="8" width="3.77734375" customWidth="1"/>
    <col min="9" max="9" width="8.21875" customWidth="1"/>
    <col min="10" max="10" width="7.6640625" customWidth="1"/>
  </cols>
  <sheetData>
    <row r="1" spans="1:11" x14ac:dyDescent="0.3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3">
      <c r="A2" s="4"/>
      <c r="B2" s="4"/>
      <c r="C2" s="12" t="s">
        <v>19</v>
      </c>
      <c r="D2" s="12"/>
      <c r="E2" s="12"/>
      <c r="F2" s="12" t="s">
        <v>2</v>
      </c>
      <c r="G2" s="12"/>
      <c r="H2" s="12"/>
      <c r="I2" s="13" t="s">
        <v>3</v>
      </c>
      <c r="J2" s="13"/>
    </row>
    <row r="3" spans="1:11" ht="18.600000000000001" customHeight="1" x14ac:dyDescent="0.3">
      <c r="B3" t="s">
        <v>16</v>
      </c>
      <c r="C3" s="6" t="s">
        <v>5</v>
      </c>
      <c r="D3" s="6" t="s">
        <v>6</v>
      </c>
      <c r="E3" s="6" t="s">
        <v>7</v>
      </c>
      <c r="F3" s="6" t="s">
        <v>137</v>
      </c>
      <c r="G3" s="6" t="s">
        <v>138</v>
      </c>
      <c r="H3" s="6" t="s">
        <v>138</v>
      </c>
      <c r="I3" s="13"/>
      <c r="J3" s="13"/>
    </row>
    <row r="4" spans="1:11" x14ac:dyDescent="0.3">
      <c r="A4" t="s">
        <v>139</v>
      </c>
      <c r="C4" s="6"/>
      <c r="D4" s="6"/>
      <c r="E4" s="6"/>
      <c r="F4" s="6"/>
      <c r="G4" s="6"/>
      <c r="H4" s="6"/>
      <c r="I4" s="12"/>
      <c r="J4" s="12"/>
      <c r="K4">
        <f>C4*3+D4*2+E4*1+F4*3+G4*2+H4*1+I4*3</f>
        <v>0</v>
      </c>
    </row>
    <row r="5" spans="1:11" x14ac:dyDescent="0.3">
      <c r="A5" t="s">
        <v>140</v>
      </c>
      <c r="C5" s="6"/>
      <c r="D5" s="6"/>
      <c r="E5" s="6"/>
      <c r="F5" s="6"/>
      <c r="G5" s="6"/>
      <c r="H5" s="6"/>
      <c r="I5" s="12"/>
      <c r="J5" s="12"/>
      <c r="K5">
        <f>C5*4+D5*2+E5*1+F5*3+G5*2+H5*1+I5*3</f>
        <v>0</v>
      </c>
    </row>
    <row r="6" spans="1:11" x14ac:dyDescent="0.3">
      <c r="A6" t="s">
        <v>141</v>
      </c>
      <c r="C6" s="6"/>
      <c r="D6" s="6"/>
      <c r="E6" s="6"/>
      <c r="F6" s="6"/>
      <c r="G6" s="6"/>
      <c r="H6" s="6"/>
      <c r="I6" s="12"/>
      <c r="J6" s="12"/>
      <c r="K6">
        <f>C6*3+D6*2+E6*1+F6*3+G6*2+H6*1+I6*6</f>
        <v>0</v>
      </c>
    </row>
    <row r="7" spans="1:11" x14ac:dyDescent="0.3">
      <c r="A7" t="s">
        <v>142</v>
      </c>
      <c r="C7" s="6"/>
      <c r="D7" s="6"/>
      <c r="E7" s="6"/>
      <c r="F7" s="6"/>
      <c r="G7" s="6"/>
      <c r="H7" s="6"/>
      <c r="I7" s="12"/>
      <c r="J7" s="12"/>
      <c r="K7">
        <f>C7*3+D7*2+E7*1+F7*3+G7*2+H7*1+I7*8</f>
        <v>0</v>
      </c>
    </row>
    <row r="8" spans="1:11" ht="16.8" customHeight="1" x14ac:dyDescent="0.3">
      <c r="C8" s="4"/>
      <c r="D8" s="4"/>
      <c r="E8" s="4"/>
      <c r="F8" s="4"/>
      <c r="G8" s="4"/>
      <c r="H8" s="4"/>
      <c r="I8" s="4"/>
      <c r="J8" s="4"/>
    </row>
    <row r="9" spans="1:11" ht="15" customHeight="1" x14ac:dyDescent="0.3">
      <c r="A9" t="s">
        <v>9</v>
      </c>
      <c r="I9" s="12"/>
      <c r="J9" s="12"/>
      <c r="K9">
        <f>I9*7</f>
        <v>0</v>
      </c>
    </row>
    <row r="10" spans="1:11" ht="15.6" customHeight="1" x14ac:dyDescent="0.3">
      <c r="A10" s="2" t="s">
        <v>10</v>
      </c>
      <c r="I10" s="12"/>
      <c r="J10" s="12"/>
      <c r="K10">
        <f>I10*6</f>
        <v>0</v>
      </c>
    </row>
    <row r="11" spans="1:11" ht="15.6" customHeight="1" x14ac:dyDescent="0.3">
      <c r="A11" s="2" t="s">
        <v>143</v>
      </c>
      <c r="I11" s="12"/>
      <c r="J11" s="12"/>
      <c r="K11">
        <f>I11*8</f>
        <v>0</v>
      </c>
    </row>
    <row r="12" spans="1:11" ht="16.8" customHeight="1" x14ac:dyDescent="0.3">
      <c r="A12" t="s">
        <v>144</v>
      </c>
      <c r="I12" s="12"/>
      <c r="J12" s="12"/>
      <c r="K12">
        <f>I12*7</f>
        <v>0</v>
      </c>
    </row>
    <row r="14" spans="1:11" x14ac:dyDescent="0.3">
      <c r="B14" t="s">
        <v>11</v>
      </c>
      <c r="K14">
        <f>SUM(K3:K12)</f>
        <v>0</v>
      </c>
    </row>
  </sheetData>
  <mergeCells count="12">
    <mergeCell ref="I5:J5"/>
    <mergeCell ref="I6:J6"/>
    <mergeCell ref="I12:J12"/>
    <mergeCell ref="I11:J11"/>
    <mergeCell ref="I7:J7"/>
    <mergeCell ref="I9:J9"/>
    <mergeCell ref="I10:J10"/>
    <mergeCell ref="A1:J1"/>
    <mergeCell ref="I4:J4"/>
    <mergeCell ref="I2:J3"/>
    <mergeCell ref="C2:E2"/>
    <mergeCell ref="F2:H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9735-9D40-4906-BCD3-B7D95E28EB98}">
  <dimension ref="A1:K13"/>
  <sheetViews>
    <sheetView workbookViewId="0">
      <selection activeCell="J29" sqref="J29"/>
    </sheetView>
  </sheetViews>
  <sheetFormatPr defaultRowHeight="14.4" x14ac:dyDescent="0.3"/>
  <cols>
    <col min="1" max="1" width="11.88671875" customWidth="1"/>
    <col min="2" max="2" width="39.6640625" customWidth="1"/>
    <col min="3" max="3" width="3.6640625" customWidth="1"/>
    <col min="4" max="7" width="3.5546875" customWidth="1"/>
    <col min="8" max="8" width="3.77734375" customWidth="1"/>
    <col min="9" max="9" width="8.21875" customWidth="1"/>
    <col min="10" max="10" width="7.6640625" customWidth="1"/>
  </cols>
  <sheetData>
    <row r="1" spans="1:11" x14ac:dyDescent="0.3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3">
      <c r="A2" s="4"/>
      <c r="B2" s="4" t="s">
        <v>180</v>
      </c>
      <c r="C2" s="12" t="s">
        <v>19</v>
      </c>
      <c r="D2" s="12"/>
      <c r="E2" s="12"/>
      <c r="F2" s="12" t="s">
        <v>2</v>
      </c>
      <c r="G2" s="12"/>
      <c r="H2" s="12"/>
      <c r="I2" s="13" t="s">
        <v>3</v>
      </c>
      <c r="J2" s="13"/>
    </row>
    <row r="3" spans="1:11" ht="18.600000000000001" customHeight="1" x14ac:dyDescent="0.3">
      <c r="C3" s="6" t="s">
        <v>5</v>
      </c>
      <c r="D3" s="6" t="s">
        <v>6</v>
      </c>
      <c r="E3" s="6" t="s">
        <v>7</v>
      </c>
      <c r="F3" s="6" t="s">
        <v>137</v>
      </c>
      <c r="G3" s="6" t="s">
        <v>138</v>
      </c>
      <c r="H3" s="6" t="s">
        <v>175</v>
      </c>
      <c r="I3" s="13"/>
      <c r="J3" s="13"/>
    </row>
    <row r="4" spans="1:11" x14ac:dyDescent="0.3">
      <c r="A4" t="s">
        <v>145</v>
      </c>
      <c r="C4" s="6"/>
      <c r="D4" s="6"/>
      <c r="E4" s="6"/>
      <c r="F4" s="6"/>
      <c r="G4" s="6"/>
      <c r="H4" s="6"/>
      <c r="I4" s="12"/>
      <c r="J4" s="12"/>
      <c r="K4">
        <f>C4*1+D4*0+E4*0+F4*1+G4*1+H4*1+I4*0</f>
        <v>0</v>
      </c>
    </row>
    <row r="5" spans="1:11" x14ac:dyDescent="0.3">
      <c r="A5" t="s">
        <v>146</v>
      </c>
      <c r="C5" s="6"/>
      <c r="D5" s="6"/>
      <c r="E5" s="6"/>
      <c r="F5" s="6"/>
      <c r="G5" s="6"/>
      <c r="H5" s="6"/>
      <c r="I5" s="12"/>
      <c r="J5" s="12"/>
      <c r="K5">
        <f>C5*2+D5*1+E5*0+F5*2+G5*1+H5*1+I5*0</f>
        <v>0</v>
      </c>
    </row>
    <row r="6" spans="1:11" x14ac:dyDescent="0.3">
      <c r="A6" t="s">
        <v>147</v>
      </c>
      <c r="C6" s="6"/>
      <c r="D6" s="6"/>
      <c r="E6" s="6"/>
      <c r="F6" s="6"/>
      <c r="G6" s="6"/>
      <c r="H6" s="6"/>
      <c r="I6" s="12"/>
      <c r="J6" s="12"/>
      <c r="K6">
        <f>C6*3+D6*1+E6*0+F6*3+G6*2+H6*1+I6*0</f>
        <v>0</v>
      </c>
    </row>
    <row r="7" spans="1:11" x14ac:dyDescent="0.3">
      <c r="A7" t="s">
        <v>148</v>
      </c>
      <c r="C7" s="6"/>
      <c r="D7" s="6"/>
      <c r="E7" s="6"/>
      <c r="F7" s="6"/>
      <c r="G7" s="6"/>
      <c r="H7" s="6"/>
      <c r="I7" s="12"/>
      <c r="J7" s="12"/>
      <c r="K7">
        <f>C7*0+D7*0+E7*0+F7*3+G7*1+H7*1+I7*0</f>
        <v>0</v>
      </c>
    </row>
    <row r="8" spans="1:11" ht="16.8" customHeight="1" x14ac:dyDescent="0.3">
      <c r="C8" s="4"/>
      <c r="D8" s="4"/>
      <c r="E8" s="4"/>
      <c r="F8" s="4"/>
      <c r="G8" s="4"/>
      <c r="H8" s="4"/>
      <c r="I8" s="4"/>
      <c r="J8" s="4"/>
    </row>
    <row r="9" spans="1:11" ht="15" customHeight="1" x14ac:dyDescent="0.3">
      <c r="A9" t="s">
        <v>149</v>
      </c>
      <c r="I9" s="12"/>
      <c r="J9" s="12"/>
      <c r="K9">
        <f>I9*15</f>
        <v>0</v>
      </c>
    </row>
    <row r="10" spans="1:11" ht="15.6" customHeight="1" x14ac:dyDescent="0.3">
      <c r="A10" s="2" t="s">
        <v>150</v>
      </c>
      <c r="I10" s="12"/>
      <c r="J10" s="12"/>
      <c r="K10">
        <f>I10*15</f>
        <v>0</v>
      </c>
    </row>
    <row r="11" spans="1:11" ht="15.6" customHeight="1" x14ac:dyDescent="0.3">
      <c r="A11" s="2" t="s">
        <v>151</v>
      </c>
      <c r="I11" s="12"/>
      <c r="J11" s="12"/>
      <c r="K11">
        <f>I11*15</f>
        <v>0</v>
      </c>
    </row>
    <row r="13" spans="1:11" x14ac:dyDescent="0.3">
      <c r="B13" t="s">
        <v>11</v>
      </c>
      <c r="K13">
        <f>SUM(K3:K11)</f>
        <v>0</v>
      </c>
    </row>
  </sheetData>
  <mergeCells count="11">
    <mergeCell ref="I6:J6"/>
    <mergeCell ref="I7:J7"/>
    <mergeCell ref="I9:J9"/>
    <mergeCell ref="I10:J10"/>
    <mergeCell ref="I11:J11"/>
    <mergeCell ref="I5:J5"/>
    <mergeCell ref="A1:J1"/>
    <mergeCell ref="C2:E2"/>
    <mergeCell ref="F2:H2"/>
    <mergeCell ref="I2:J3"/>
    <mergeCell ref="I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Hlavička</vt:lpstr>
      <vt:lpstr>KJ Brno</vt:lpstr>
      <vt:lpstr>NZŘ</vt:lpstr>
      <vt:lpstr>MZŘ</vt:lpstr>
      <vt:lpstr>Závody</vt:lpstr>
      <vt:lpstr>MZŘ IRO</vt:lpstr>
      <vt:lpstr>SZBK ČR</vt:lpstr>
      <vt:lpstr>OB</vt:lpstr>
      <vt:lpstr>AGILITY</vt:lpstr>
      <vt:lpstr>NW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kresankova</dc:creator>
  <cp:lastModifiedBy>kresankova</cp:lastModifiedBy>
  <dcterms:created xsi:type="dcterms:W3CDTF">2022-02-25T18:21:20Z</dcterms:created>
  <dcterms:modified xsi:type="dcterms:W3CDTF">2022-06-09T13:26:51Z</dcterms:modified>
</cp:coreProperties>
</file>